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30" windowWidth="19155" windowHeight="8505" activeTab="0"/>
  </bookViews>
  <sheets>
    <sheet name="Life Insurance Calculator" sheetId="1" r:id="rId1"/>
  </sheets>
  <definedNames/>
  <calcPr calcId="125725"/>
</workbook>
</file>

<file path=xl/comments1.xml><?xml version="1.0" encoding="utf-8"?>
<comments xmlns="http://schemas.openxmlformats.org/spreadsheetml/2006/main">
  <authors>
    <author>Deepesh</author>
  </authors>
  <commentList>
    <comment ref="B16" authorId="0">
      <text>
        <r>
          <rPr>
            <sz val="9"/>
            <rFont val="Tahoma"/>
            <family val="2"/>
          </rPr>
          <t>This may be different from general inflation. For instance, medical inflation or inflation in college education expenses may be much higher</t>
        </r>
      </text>
    </comment>
    <comment ref="B43" authorId="0">
      <text>
        <r>
          <rPr>
            <sz val="9"/>
            <rFont val="Tahoma"/>
            <family val="2"/>
          </rPr>
          <t xml:space="preserve">120% of the fresh insurance requirement. This is allow for any assumptions that go wrong or any goal/events missed during the exercise
</t>
        </r>
      </text>
    </comment>
  </commentList>
</comments>
</file>

<file path=xl/sharedStrings.xml><?xml version="1.0" encoding="utf-8"?>
<sst xmlns="http://schemas.openxmlformats.org/spreadsheetml/2006/main" count="54" uniqueCount="54">
  <si>
    <t>Provide for closure of unpaid loans</t>
  </si>
  <si>
    <t>Home loan 2</t>
  </si>
  <si>
    <t>Home Loan 1</t>
  </si>
  <si>
    <t>Current Outstanding</t>
  </si>
  <si>
    <t>Car loan</t>
  </si>
  <si>
    <t>Other loan 1</t>
  </si>
  <si>
    <t>Other loan 2</t>
  </si>
  <si>
    <t>Prepayment charges (in %), if any</t>
  </si>
  <si>
    <t>Prepayment charges (in Rs)</t>
  </si>
  <si>
    <t>Amount needed to settle the loan</t>
  </si>
  <si>
    <t>Education Child 1</t>
  </si>
  <si>
    <t>Education child 2</t>
  </si>
  <si>
    <t>Marriage Child 1</t>
  </si>
  <si>
    <t>Marriage Child 2</t>
  </si>
  <si>
    <t>Other event 1</t>
  </si>
  <si>
    <t>Other event 2</t>
  </si>
  <si>
    <t>Present cost</t>
  </si>
  <si>
    <t>Years to goal</t>
  </si>
  <si>
    <t>Expected specific inflation</t>
  </si>
  <si>
    <t>Future cost</t>
  </si>
  <si>
    <t>Current savings for the goal, if any</t>
  </si>
  <si>
    <t>Expected return on current savings</t>
  </si>
  <si>
    <t>Future value of current savings</t>
  </si>
  <si>
    <t>Net future cost to be provided for</t>
  </si>
  <si>
    <t>Assuming return of</t>
  </si>
  <si>
    <t>Fresh amount required in present day 
terms</t>
  </si>
  <si>
    <t>Provide for  expenses to maintain
lifestyle (exclude expenses that are specific to you)</t>
  </si>
  <si>
    <t>Monthly expenses
(for annual expenses such as vacation, health insurance, car insurance etc, divide by 12 and add to the number)</t>
  </si>
  <si>
    <t>Expected inflation</t>
  </si>
  <si>
    <t>Any other monthly expense 2</t>
  </si>
  <si>
    <t>Total expense</t>
  </si>
  <si>
    <t>Any other monthly expense 3</t>
  </si>
  <si>
    <t>Number of years to  support such expense</t>
  </si>
  <si>
    <t>Expected return
 on funds</t>
  </si>
  <si>
    <t>Amount needed
 in present terms</t>
  </si>
  <si>
    <t>Any other monthly expense 4</t>
  </si>
  <si>
    <t>(You can add events as  per your discretion)</t>
  </si>
  <si>
    <t>Any other monthly expense 1
(e.g. parent support)</t>
  </si>
  <si>
    <t>Existing life insurance coverage
(include money back, endowment, 
term plans etc)</t>
  </si>
  <si>
    <t>Other retirement savings including PPF, EPF etc)</t>
  </si>
  <si>
    <t>Other savings/assets that are not earmarked for any of the above goals/events and can be disposed off</t>
  </si>
  <si>
    <t>Total Amount needed to settle loans (A)</t>
  </si>
  <si>
    <t>Fresh amount to be provided through
 life insurance proceeds (B)</t>
  </si>
  <si>
    <t>Total support for such monthly 
expenses required from life insurance ( C)</t>
  </si>
  <si>
    <t>Total life insurance requirement (A+B+C)</t>
  </si>
  <si>
    <t>In case of demise, money required to achieve goal</t>
  </si>
  <si>
    <t>Fresh insurance requirement (D)</t>
  </si>
  <si>
    <t>Fresh life insurance requirement (120% of D)</t>
  </si>
  <si>
    <t>http://www.personalfinanceplan.in</t>
  </si>
  <si>
    <r>
      <t xml:space="preserve">Copyright: </t>
    </r>
    <r>
      <rPr>
        <b/>
        <i/>
        <sz val="11"/>
        <color theme="1"/>
        <rFont val="Calibri"/>
        <family val="2"/>
        <scheme val="minor"/>
      </rPr>
      <t>http://www.personalfinanceplan.in</t>
    </r>
  </si>
  <si>
    <r>
      <t xml:space="preserve">In case of any queries/doubts/feedback, please send at e-mail to </t>
    </r>
    <r>
      <rPr>
        <i/>
        <sz val="11"/>
        <color theme="1"/>
        <rFont val="Calibri"/>
        <family val="2"/>
        <scheme val="minor"/>
      </rPr>
      <t>support@personalfinanceplan.in</t>
    </r>
  </si>
  <si>
    <t>Important events/goals in life</t>
  </si>
  <si>
    <r>
      <rPr>
        <b/>
        <sz val="11"/>
        <color theme="1"/>
        <rFont val="Calibri"/>
        <family val="2"/>
        <scheme val="minor"/>
      </rPr>
      <t>Terms of Usage</t>
    </r>
    <r>
      <rPr>
        <sz val="11"/>
        <color theme="1"/>
        <rFont val="Calibri"/>
        <family val="2"/>
        <scheme val="minor"/>
      </rPr>
      <t>: The usage is restricted to non-commerical use only. You are free to modify the calculator and distribute it but with due credit to www.personalfinanceplan.in. All care has been taken to provide correct information. You are encouraged to seek services of a registered investment advisor or financial planner to assess your requirements accurately.</t>
    </r>
  </si>
  <si>
    <t>LIFE INSURANCE CALCULATOR</t>
  </si>
</sst>
</file>

<file path=xl/styles.xml><?xml version="1.0" encoding="utf-8"?>
<styleSheet xmlns="http://schemas.openxmlformats.org/spreadsheetml/2006/main">
  <numFmts count="5">
    <numFmt numFmtId="6" formatCode="&quot;Rs.&quot;\ #,##0;[Red]&quot;Rs.&quot;\ \-#,##0"/>
    <numFmt numFmtId="8" formatCode="&quot;Rs.&quot;\ #,##0.00;[Red]&quot;Rs.&quot;\ \-#,##0.00"/>
    <numFmt numFmtId="43" formatCode="_ * #,##0.00_ ;_ * \-#,##0.00_ ;_ * &quot;-&quot;??_ ;_ @_ "/>
    <numFmt numFmtId="164" formatCode="_ * #,##0_ ;_ * \-#,##0_ ;_ * &quot;-&quot;??_ ;_ @_ "/>
    <numFmt numFmtId="165" formatCode="_ * #,##0.0_ ;_ * \-#,##0.0_ ;_ * &quot;-&quot;??_ ;_ @_ "/>
  </numFmts>
  <fonts count="8">
    <font>
      <sz val="11"/>
      <color theme="1"/>
      <name val="Calibri"/>
      <family val="2"/>
      <scheme val="minor"/>
    </font>
    <font>
      <sz val="10"/>
      <name val="Arial"/>
      <family val="2"/>
    </font>
    <font>
      <b/>
      <sz val="11"/>
      <color theme="1"/>
      <name val="Calibri"/>
      <family val="2"/>
      <scheme val="minor"/>
    </font>
    <font>
      <sz val="9"/>
      <name val="Tahoma"/>
      <family val="2"/>
    </font>
    <font>
      <u val="single"/>
      <sz val="11"/>
      <color theme="10"/>
      <name val="Calibri"/>
      <family val="2"/>
    </font>
    <font>
      <b/>
      <i/>
      <sz val="11"/>
      <color theme="1"/>
      <name val="Calibri"/>
      <family val="2"/>
      <scheme val="minor"/>
    </font>
    <font>
      <i/>
      <sz val="11"/>
      <color theme="1"/>
      <name val="Calibri"/>
      <family val="2"/>
      <scheme val="minor"/>
    </font>
    <font>
      <b/>
      <sz val="8"/>
      <name val="Calibri"/>
      <family val="2"/>
    </font>
  </fonts>
  <fills count="5">
    <fill>
      <patternFill/>
    </fill>
    <fill>
      <patternFill patternType="gray125"/>
    </fill>
    <fill>
      <patternFill patternType="solid">
        <fgColor rgb="FF00B0F0"/>
        <bgColor indexed="64"/>
      </patternFill>
    </fill>
    <fill>
      <patternFill patternType="solid">
        <fgColor rgb="FF00B050"/>
        <bgColor indexed="64"/>
      </patternFill>
    </fill>
    <fill>
      <patternFill patternType="solid">
        <fgColor rgb="FF92D050"/>
        <bgColor indexed="64"/>
      </patternFill>
    </fill>
  </fills>
  <borders count="18">
    <border>
      <left/>
      <right/>
      <top/>
      <bottom/>
      <diagonal/>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
      <left style="medium"/>
      <right/>
      <top style="thin"/>
      <bottom style="thin"/>
    </border>
    <border>
      <left/>
      <right/>
      <top style="thin"/>
      <bottom style="thin"/>
    </border>
    <border>
      <left/>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44">
    <xf numFmtId="0" fontId="0" fillId="0" borderId="0" xfId="0"/>
    <xf numFmtId="8" fontId="0" fillId="0" borderId="0" xfId="0" applyNumberFormat="1"/>
    <xf numFmtId="0" fontId="0" fillId="0" borderId="1" xfId="0" applyBorder="1"/>
    <xf numFmtId="164" fontId="0" fillId="0" borderId="1" xfId="18" applyNumberFormat="1" applyFont="1" applyBorder="1"/>
    <xf numFmtId="10" fontId="0" fillId="0" borderId="1" xfId="0" applyNumberFormat="1" applyBorder="1"/>
    <xf numFmtId="164" fontId="0" fillId="0" borderId="2" xfId="18" applyNumberFormat="1" applyFont="1" applyBorder="1"/>
    <xf numFmtId="10" fontId="0" fillId="0" borderId="2" xfId="0" applyNumberFormat="1" applyBorder="1"/>
    <xf numFmtId="0" fontId="2" fillId="2" borderId="3" xfId="0" applyFont="1" applyFill="1" applyBorder="1"/>
    <xf numFmtId="0" fontId="2" fillId="3" borderId="4" xfId="0" applyFont="1" applyFill="1"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0" borderId="0" xfId="0" applyFont="1" applyAlignment="1">
      <alignment horizontal="center"/>
    </xf>
    <xf numFmtId="9" fontId="0" fillId="0" borderId="1" xfId="0" applyNumberFormat="1" applyBorder="1"/>
    <xf numFmtId="9" fontId="0" fillId="0" borderId="2" xfId="0" applyNumberFormat="1" applyBorder="1"/>
    <xf numFmtId="0" fontId="2" fillId="0" borderId="5" xfId="0" applyFont="1" applyBorder="1"/>
    <xf numFmtId="0" fontId="2" fillId="3" borderId="3" xfId="0" applyFont="1" applyFill="1" applyBorder="1"/>
    <xf numFmtId="0" fontId="0" fillId="2" borderId="5" xfId="0" applyFill="1" applyBorder="1"/>
    <xf numFmtId="0" fontId="2" fillId="0" borderId="5" xfId="0" applyFont="1" applyBorder="1" applyAlignment="1">
      <alignment wrapText="1"/>
    </xf>
    <xf numFmtId="0" fontId="2" fillId="3" borderId="4" xfId="0" applyFont="1" applyFill="1" applyBorder="1" applyAlignment="1">
      <alignment wrapText="1"/>
    </xf>
    <xf numFmtId="0" fontId="2" fillId="2" borderId="3" xfId="0" applyFont="1" applyFill="1" applyBorder="1" applyAlignment="1">
      <alignment wrapText="1"/>
    </xf>
    <xf numFmtId="0" fontId="2" fillId="2" borderId="6" xfId="0" applyFont="1" applyFill="1" applyBorder="1" applyAlignment="1">
      <alignment horizontal="center"/>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164" fontId="0" fillId="0" borderId="0" xfId="18" applyNumberFormat="1" applyFont="1" applyBorder="1"/>
    <xf numFmtId="6" fontId="0" fillId="0" borderId="2" xfId="0" applyNumberFormat="1" applyBorder="1"/>
    <xf numFmtId="0" fontId="2" fillId="3" borderId="5" xfId="0" applyFont="1" applyFill="1" applyBorder="1" applyAlignment="1">
      <alignment wrapText="1"/>
    </xf>
    <xf numFmtId="6" fontId="2" fillId="3" borderId="2" xfId="0" applyNumberFormat="1" applyFont="1" applyFill="1" applyBorder="1"/>
    <xf numFmtId="6" fontId="2" fillId="3" borderId="8" xfId="0" applyNumberFormat="1" applyFont="1" applyFill="1" applyBorder="1"/>
    <xf numFmtId="6" fontId="2" fillId="3" borderId="7" xfId="0" applyNumberFormat="1" applyFont="1" applyFill="1" applyBorder="1"/>
    <xf numFmtId="0" fontId="4" fillId="0" borderId="0" xfId="20" applyAlignment="1" applyProtection="1">
      <alignment/>
      <protection/>
    </xf>
    <xf numFmtId="165" fontId="0" fillId="0" borderId="1" xfId="18" applyNumberFormat="1" applyFont="1" applyBorder="1"/>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xf>
    <xf numFmtId="0" fontId="2" fillId="2" borderId="6" xfId="0" applyFont="1" applyFill="1" applyBorder="1" applyAlignment="1">
      <alignment horizontal="center"/>
    </xf>
    <xf numFmtId="0" fontId="2" fillId="2" borderId="7" xfId="0" applyFont="1" applyFill="1" applyBorder="1" applyAlignment="1">
      <alignment horizontal="center"/>
    </xf>
    <xf numFmtId="6" fontId="2" fillId="3" borderId="12" xfId="0" applyNumberFormat="1" applyFont="1" applyFill="1" applyBorder="1" applyAlignment="1">
      <alignment horizontal="center"/>
    </xf>
    <xf numFmtId="6" fontId="2" fillId="3" borderId="13" xfId="0" applyNumberFormat="1" applyFont="1" applyFill="1" applyBorder="1" applyAlignment="1">
      <alignment horizontal="center"/>
    </xf>
    <xf numFmtId="6" fontId="2" fillId="3" borderId="14" xfId="0" applyNumberFormat="1" applyFont="1" applyFill="1" applyBorder="1" applyAlignment="1">
      <alignment horizontal="center"/>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rsonalfinanceplan.i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49"/>
  <sheetViews>
    <sheetView tabSelected="1" workbookViewId="0" topLeftCell="A10">
      <selection activeCell="D20" sqref="D20"/>
    </sheetView>
  </sheetViews>
  <sheetFormatPr defaultColWidth="9.140625" defaultRowHeight="15"/>
  <cols>
    <col min="2" max="2" width="41.7109375" style="0" customWidth="1"/>
    <col min="3" max="3" width="16.421875" style="0" bestFit="1" customWidth="1"/>
    <col min="4" max="4" width="17.421875" style="0" bestFit="1" customWidth="1"/>
    <col min="5" max="7" width="15.421875" style="0" bestFit="1" customWidth="1"/>
    <col min="8" max="8" width="13.28125" style="0" bestFit="1" customWidth="1"/>
  </cols>
  <sheetData>
    <row r="2" ht="15.75" thickBot="1">
      <c r="B2" s="29" t="s">
        <v>48</v>
      </c>
    </row>
    <row r="3" spans="2:7" ht="15.75" thickBot="1">
      <c r="B3" s="31" t="s">
        <v>53</v>
      </c>
      <c r="C3" s="32"/>
      <c r="D3" s="32"/>
      <c r="E3" s="32"/>
      <c r="F3" s="32"/>
      <c r="G3" s="33"/>
    </row>
    <row r="4" ht="15.75" thickBot="1">
      <c r="B4" s="29"/>
    </row>
    <row r="5" spans="2:7" ht="15">
      <c r="B5" s="7" t="s">
        <v>0</v>
      </c>
      <c r="C5" s="9" t="s">
        <v>2</v>
      </c>
      <c r="D5" s="9" t="s">
        <v>1</v>
      </c>
      <c r="E5" s="9" t="s">
        <v>4</v>
      </c>
      <c r="F5" s="9" t="s">
        <v>5</v>
      </c>
      <c r="G5" s="10" t="s">
        <v>6</v>
      </c>
    </row>
    <row r="6" spans="2:7" ht="15">
      <c r="B6" s="14" t="s">
        <v>3</v>
      </c>
      <c r="C6" s="3">
        <v>5000000</v>
      </c>
      <c r="D6" s="3">
        <v>0</v>
      </c>
      <c r="E6" s="3">
        <v>200000</v>
      </c>
      <c r="F6" s="3">
        <v>0</v>
      </c>
      <c r="G6" s="5">
        <v>0</v>
      </c>
    </row>
    <row r="7" spans="2:7" ht="15">
      <c r="B7" s="14" t="s">
        <v>7</v>
      </c>
      <c r="C7" s="4">
        <v>0.01</v>
      </c>
      <c r="D7" s="4">
        <v>0.01</v>
      </c>
      <c r="E7" s="4">
        <v>0.01</v>
      </c>
      <c r="F7" s="4">
        <v>0.01</v>
      </c>
      <c r="G7" s="6">
        <v>0.01</v>
      </c>
    </row>
    <row r="8" spans="2:7" ht="15">
      <c r="B8" s="14" t="s">
        <v>8</v>
      </c>
      <c r="C8" s="3">
        <f>C6*C7</f>
        <v>50000</v>
      </c>
      <c r="D8" s="3">
        <f aca="true" t="shared" si="0" ref="D8:G8">D6*D7</f>
        <v>0</v>
      </c>
      <c r="E8" s="3">
        <f t="shared" si="0"/>
        <v>2000</v>
      </c>
      <c r="F8" s="3">
        <f t="shared" si="0"/>
        <v>0</v>
      </c>
      <c r="G8" s="5">
        <f t="shared" si="0"/>
        <v>0</v>
      </c>
    </row>
    <row r="9" spans="2:7" ht="15">
      <c r="B9" s="14" t="s">
        <v>9</v>
      </c>
      <c r="C9" s="3">
        <f>C6+C8</f>
        <v>5050000</v>
      </c>
      <c r="D9" s="3">
        <f aca="true" t="shared" si="1" ref="D9:G9">D6+D8</f>
        <v>0</v>
      </c>
      <c r="E9" s="3">
        <f t="shared" si="1"/>
        <v>202000</v>
      </c>
      <c r="F9" s="3">
        <f t="shared" si="1"/>
        <v>0</v>
      </c>
      <c r="G9" s="5">
        <f t="shared" si="1"/>
        <v>0</v>
      </c>
    </row>
    <row r="10" spans="2:7" ht="15.75" thickBot="1">
      <c r="B10" s="8" t="s">
        <v>41</v>
      </c>
      <c r="C10" s="38">
        <f>SUM(C9:G9)</f>
        <v>5252000</v>
      </c>
      <c r="D10" s="39"/>
      <c r="E10" s="39"/>
      <c r="F10" s="39"/>
      <c r="G10" s="39"/>
    </row>
    <row r="11" ht="15.75" thickBot="1"/>
    <row r="12" spans="2:8" ht="15">
      <c r="B12" s="7" t="s">
        <v>51</v>
      </c>
      <c r="C12" s="36" t="s">
        <v>36</v>
      </c>
      <c r="D12" s="36"/>
      <c r="E12" s="36"/>
      <c r="F12" s="36"/>
      <c r="G12" s="36"/>
      <c r="H12" s="37"/>
    </row>
    <row r="13" spans="2:8" ht="15">
      <c r="B13" s="16"/>
      <c r="C13" s="9" t="s">
        <v>10</v>
      </c>
      <c r="D13" s="9" t="s">
        <v>11</v>
      </c>
      <c r="E13" s="9" t="s">
        <v>12</v>
      </c>
      <c r="F13" s="9" t="s">
        <v>13</v>
      </c>
      <c r="G13" s="9" t="s">
        <v>14</v>
      </c>
      <c r="H13" s="10" t="s">
        <v>15</v>
      </c>
    </row>
    <row r="14" spans="2:8" ht="15">
      <c r="B14" s="14" t="s">
        <v>16</v>
      </c>
      <c r="C14" s="3">
        <v>1000000</v>
      </c>
      <c r="D14" s="3">
        <v>1000000</v>
      </c>
      <c r="E14" s="3">
        <v>2000000</v>
      </c>
      <c r="F14" s="3">
        <v>2000000</v>
      </c>
      <c r="G14" s="3">
        <v>100000</v>
      </c>
      <c r="H14" s="5">
        <v>0</v>
      </c>
    </row>
    <row r="15" spans="2:8" ht="15">
      <c r="B15" s="14" t="s">
        <v>17</v>
      </c>
      <c r="C15" s="3">
        <v>8</v>
      </c>
      <c r="D15" s="3">
        <v>15</v>
      </c>
      <c r="E15" s="3">
        <v>20</v>
      </c>
      <c r="F15" s="3">
        <v>25</v>
      </c>
      <c r="G15" s="3">
        <v>15</v>
      </c>
      <c r="H15" s="5">
        <v>15</v>
      </c>
    </row>
    <row r="16" spans="2:8" ht="15">
      <c r="B16" s="14" t="s">
        <v>18</v>
      </c>
      <c r="C16" s="12">
        <v>0.12</v>
      </c>
      <c r="D16" s="12">
        <v>0.12</v>
      </c>
      <c r="E16" s="12">
        <v>0.1</v>
      </c>
      <c r="F16" s="12">
        <v>0.12</v>
      </c>
      <c r="G16" s="12">
        <v>0.12</v>
      </c>
      <c r="H16" s="13">
        <v>0.12</v>
      </c>
    </row>
    <row r="17" spans="2:8" ht="15">
      <c r="B17" s="14" t="s">
        <v>19</v>
      </c>
      <c r="C17" s="3">
        <f>C14*(1+C16)^15</f>
        <v>5473565.759257043</v>
      </c>
      <c r="D17" s="3">
        <f aca="true" t="shared" si="2" ref="D17:H17">D14*(1+D16)^15</f>
        <v>5473565.759257043</v>
      </c>
      <c r="E17" s="3">
        <f t="shared" si="2"/>
        <v>8354496.338831311</v>
      </c>
      <c r="F17" s="3">
        <f t="shared" si="2"/>
        <v>10947131.518514086</v>
      </c>
      <c r="G17" s="3">
        <f t="shared" si="2"/>
        <v>547356.5759257043</v>
      </c>
      <c r="H17" s="5">
        <f t="shared" si="2"/>
        <v>0</v>
      </c>
    </row>
    <row r="18" spans="2:9" ht="15">
      <c r="B18" s="14" t="s">
        <v>20</v>
      </c>
      <c r="C18" s="3">
        <v>10000</v>
      </c>
      <c r="D18" s="3">
        <v>0</v>
      </c>
      <c r="E18" s="3">
        <v>0</v>
      </c>
      <c r="F18" s="3">
        <v>0</v>
      </c>
      <c r="G18" s="3">
        <v>0</v>
      </c>
      <c r="H18" s="5">
        <v>0</v>
      </c>
      <c r="I18" s="23"/>
    </row>
    <row r="19" spans="2:8" ht="15">
      <c r="B19" s="14" t="s">
        <v>21</v>
      </c>
      <c r="C19" s="12">
        <v>0.08</v>
      </c>
      <c r="D19" s="12">
        <v>0.08</v>
      </c>
      <c r="E19" s="12">
        <v>0.08</v>
      </c>
      <c r="F19" s="12">
        <v>0.08</v>
      </c>
      <c r="G19" s="12">
        <v>0.08</v>
      </c>
      <c r="H19" s="13">
        <v>0.08</v>
      </c>
    </row>
    <row r="20" spans="2:8" ht="15">
      <c r="B20" s="14" t="s">
        <v>22</v>
      </c>
      <c r="C20" s="3">
        <f>C18*(1+C19)^C15</f>
        <v>18509.302102818823</v>
      </c>
      <c r="D20" s="3">
        <f aca="true" t="shared" si="3" ref="D20:H20">D18*(1+D19)^D15</f>
        <v>0</v>
      </c>
      <c r="E20" s="3">
        <f t="shared" si="3"/>
        <v>0</v>
      </c>
      <c r="F20" s="3">
        <f t="shared" si="3"/>
        <v>0</v>
      </c>
      <c r="G20" s="3">
        <f t="shared" si="3"/>
        <v>0</v>
      </c>
      <c r="H20" s="3">
        <f t="shared" si="3"/>
        <v>0</v>
      </c>
    </row>
    <row r="21" spans="2:8" ht="15">
      <c r="B21" s="14" t="s">
        <v>23</v>
      </c>
      <c r="C21" s="3">
        <f>C17-C20</f>
        <v>5455056.457154224</v>
      </c>
      <c r="D21" s="3">
        <f aca="true" t="shared" si="4" ref="D21:H21">D17-D20</f>
        <v>5473565.759257043</v>
      </c>
      <c r="E21" s="3">
        <f t="shared" si="4"/>
        <v>8354496.338831311</v>
      </c>
      <c r="F21" s="3">
        <f t="shared" si="4"/>
        <v>10947131.518514086</v>
      </c>
      <c r="G21" s="3">
        <f t="shared" si="4"/>
        <v>547356.5759257043</v>
      </c>
      <c r="H21" s="5">
        <f t="shared" si="4"/>
        <v>0</v>
      </c>
    </row>
    <row r="22" spans="2:8" ht="16.5" customHeight="1">
      <c r="B22" s="41" t="s">
        <v>45</v>
      </c>
      <c r="C22" s="42"/>
      <c r="D22" s="42"/>
      <c r="E22" s="42"/>
      <c r="F22" s="42"/>
      <c r="G22" s="42"/>
      <c r="H22" s="43"/>
    </row>
    <row r="23" spans="2:8" ht="15">
      <c r="B23" s="14" t="s">
        <v>24</v>
      </c>
      <c r="C23" s="12">
        <v>0.08</v>
      </c>
      <c r="D23" s="12">
        <v>0.08</v>
      </c>
      <c r="E23" s="12">
        <v>0.08</v>
      </c>
      <c r="F23" s="12">
        <v>0.08</v>
      </c>
      <c r="G23" s="12">
        <v>0.08</v>
      </c>
      <c r="H23" s="13">
        <v>0.08</v>
      </c>
    </row>
    <row r="24" spans="2:8" ht="30" customHeight="1">
      <c r="B24" s="17" t="s">
        <v>25</v>
      </c>
      <c r="C24" s="3">
        <f>C21/(1+C23)^C15</f>
        <v>2947197.2670020126</v>
      </c>
      <c r="D24" s="3">
        <f aca="true" t="shared" si="5" ref="D24:H24">D21/(1+D23)^D15</f>
        <v>1725496.202191106</v>
      </c>
      <c r="E24" s="3">
        <f>E21/(1+E23)^E15</f>
        <v>1792442.213260011</v>
      </c>
      <c r="F24" s="3">
        <f t="shared" si="5"/>
        <v>1598477.209139548</v>
      </c>
      <c r="G24" s="3">
        <f t="shared" si="5"/>
        <v>172549.62021911063</v>
      </c>
      <c r="H24" s="5">
        <f t="shared" si="5"/>
        <v>0</v>
      </c>
    </row>
    <row r="25" spans="2:8" ht="36.75" customHeight="1" thickBot="1">
      <c r="B25" s="18" t="s">
        <v>42</v>
      </c>
      <c r="C25" s="38">
        <f>SUM(C24:H24)</f>
        <v>8236162.511811788</v>
      </c>
      <c r="D25" s="39"/>
      <c r="E25" s="39"/>
      <c r="F25" s="39"/>
      <c r="G25" s="39"/>
      <c r="H25" s="40"/>
    </row>
    <row r="27" ht="15.75" thickBot="1"/>
    <row r="28" spans="2:7" ht="60">
      <c r="B28" s="19" t="s">
        <v>26</v>
      </c>
      <c r="C28" s="20" t="s">
        <v>30</v>
      </c>
      <c r="D28" s="20" t="s">
        <v>28</v>
      </c>
      <c r="E28" s="21" t="s">
        <v>32</v>
      </c>
      <c r="F28" s="21" t="s">
        <v>33</v>
      </c>
      <c r="G28" s="22" t="s">
        <v>34</v>
      </c>
    </row>
    <row r="29" spans="2:9" ht="60">
      <c r="B29" s="17" t="s">
        <v>27</v>
      </c>
      <c r="C29" s="30">
        <v>30000</v>
      </c>
      <c r="D29" s="12">
        <v>0.1</v>
      </c>
      <c r="E29" s="2">
        <v>20</v>
      </c>
      <c r="F29" s="12">
        <v>0.06</v>
      </c>
      <c r="G29" s="24">
        <f>PV((1+F29)/(1+D29)-1,E29,-C29*12,0,1)</f>
        <v>10471736.352466376</v>
      </c>
      <c r="I29" s="11"/>
    </row>
    <row r="30" spans="2:7" ht="30">
      <c r="B30" s="17" t="s">
        <v>37</v>
      </c>
      <c r="C30" s="30">
        <v>10000</v>
      </c>
      <c r="D30" s="12">
        <v>0.08</v>
      </c>
      <c r="E30" s="2">
        <v>15</v>
      </c>
      <c r="F30" s="12">
        <v>0.08</v>
      </c>
      <c r="G30" s="24">
        <f aca="true" t="shared" si="6" ref="G30:G32">PV((1+F30)/(1+D30)-1,E30,-C30*12,0,1)</f>
        <v>1800000</v>
      </c>
    </row>
    <row r="31" spans="2:7" ht="15">
      <c r="B31" s="14" t="s">
        <v>29</v>
      </c>
      <c r="C31" s="2">
        <v>0</v>
      </c>
      <c r="D31" s="12">
        <v>0.06</v>
      </c>
      <c r="E31" s="2">
        <v>10</v>
      </c>
      <c r="F31" s="12">
        <v>0.04</v>
      </c>
      <c r="G31" s="24">
        <f t="shared" si="6"/>
        <v>0</v>
      </c>
    </row>
    <row r="32" spans="2:7" ht="15">
      <c r="B32" s="14" t="s">
        <v>31</v>
      </c>
      <c r="C32" s="2">
        <v>0</v>
      </c>
      <c r="D32" s="12">
        <v>0.04</v>
      </c>
      <c r="E32" s="2">
        <v>5</v>
      </c>
      <c r="F32" s="12">
        <v>0.04</v>
      </c>
      <c r="G32" s="24">
        <f t="shared" si="6"/>
        <v>0</v>
      </c>
    </row>
    <row r="33" spans="2:7" ht="15">
      <c r="B33" s="14" t="s">
        <v>35</v>
      </c>
      <c r="C33" s="2">
        <v>0</v>
      </c>
      <c r="D33" s="12">
        <v>0.02</v>
      </c>
      <c r="E33" s="2">
        <v>4</v>
      </c>
      <c r="F33" s="12">
        <v>0.1</v>
      </c>
      <c r="G33" s="24">
        <f aca="true" t="shared" si="7" ref="G33">PV((1+F33)/(1+D33)-1,E33,-C33*12,0,1)</f>
        <v>0</v>
      </c>
    </row>
    <row r="34" spans="2:7" ht="32.25" customHeight="1" thickBot="1">
      <c r="B34" s="18" t="s">
        <v>43</v>
      </c>
      <c r="C34" s="38">
        <f>SUM(G29:G33)</f>
        <v>12271736.352466376</v>
      </c>
      <c r="D34" s="39"/>
      <c r="E34" s="39"/>
      <c r="F34" s="39"/>
      <c r="G34" s="40"/>
    </row>
    <row r="36" ht="15.75" thickBot="1"/>
    <row r="37" spans="2:3" ht="15">
      <c r="B37" s="15" t="s">
        <v>44</v>
      </c>
      <c r="C37" s="28">
        <f>C10+C25+C34</f>
        <v>25759898.864278167</v>
      </c>
    </row>
    <row r="38" spans="2:3" ht="45">
      <c r="B38" s="17" t="s">
        <v>38</v>
      </c>
      <c r="C38" s="24">
        <v>10000000</v>
      </c>
    </row>
    <row r="39" spans="2:3" ht="30">
      <c r="B39" s="17" t="s">
        <v>39</v>
      </c>
      <c r="C39" s="24">
        <v>1000000</v>
      </c>
    </row>
    <row r="40" spans="2:3" ht="45">
      <c r="B40" s="17" t="s">
        <v>40</v>
      </c>
      <c r="C40" s="24">
        <v>500000</v>
      </c>
    </row>
    <row r="41" spans="2:3" ht="15">
      <c r="B41" s="25" t="s">
        <v>46</v>
      </c>
      <c r="C41" s="26">
        <f>C37-C38-C39-C40</f>
        <v>14259898.864278167</v>
      </c>
    </row>
    <row r="42" spans="2:3" ht="15">
      <c r="B42" s="14"/>
      <c r="C42" s="24"/>
    </row>
    <row r="43" spans="2:3" ht="15.75" thickBot="1">
      <c r="B43" s="18" t="s">
        <v>47</v>
      </c>
      <c r="C43" s="27">
        <f>120%*C41</f>
        <v>17111878.6371338</v>
      </c>
    </row>
    <row r="44" ht="15">
      <c r="C44" s="1"/>
    </row>
    <row r="46" ht="15">
      <c r="B46" t="s">
        <v>49</v>
      </c>
    </row>
    <row r="48" spans="2:5" ht="15">
      <c r="B48" s="35" t="s">
        <v>50</v>
      </c>
      <c r="C48" s="35"/>
      <c r="D48" s="35"/>
      <c r="E48" s="35"/>
    </row>
    <row r="49" spans="2:6" ht="65.25" customHeight="1">
      <c r="B49" s="34" t="s">
        <v>52</v>
      </c>
      <c r="C49" s="34"/>
      <c r="D49" s="34"/>
      <c r="E49" s="34"/>
      <c r="F49" s="34"/>
    </row>
  </sheetData>
  <mergeCells count="8">
    <mergeCell ref="B3:G3"/>
    <mergeCell ref="B49:F49"/>
    <mergeCell ref="B48:E48"/>
    <mergeCell ref="C12:H12"/>
    <mergeCell ref="C10:G10"/>
    <mergeCell ref="C25:H25"/>
    <mergeCell ref="B22:H22"/>
    <mergeCell ref="C34:G34"/>
  </mergeCells>
  <hyperlinks>
    <hyperlink ref="B2" r:id="rId1" display="http://www.personalfinanceplan.in/"/>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Deepesh</dc:creator>
  <cp:keywords/>
  <dc:description/>
  <cp:lastModifiedBy>Deepesh</cp:lastModifiedBy>
  <dcterms:created xsi:type="dcterms:W3CDTF">2015-06-11T04:32:19Z</dcterms:created>
  <dcterms:modified xsi:type="dcterms:W3CDTF">2015-08-17T12:46:02Z</dcterms:modified>
  <cp:category/>
  <cp:version/>
  <cp:contentType/>
  <cp:contentStatus/>
</cp:coreProperties>
</file>